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35" windowHeight="8130"/>
  </bookViews>
  <sheets>
    <sheet name="Sheet1" sheetId="1" r:id="rId1"/>
  </sheets>
  <definedNames>
    <definedName name="_xlnm.Print_Area" localSheetId="0">Sheet1!$A$1:$AK$16</definedName>
  </definedNames>
  <calcPr calcId="145621"/>
</workbook>
</file>

<file path=xl/calcChain.xml><?xml version="1.0" encoding="utf-8"?>
<calcChain xmlns="http://schemas.openxmlformats.org/spreadsheetml/2006/main">
  <c r="B14" i="1" l="1"/>
  <c r="AF8" i="1"/>
  <c r="AF10" i="1"/>
  <c r="AF11" i="1"/>
  <c r="AF12" i="1"/>
  <c r="AF13" i="1"/>
  <c r="AF9" i="1"/>
  <c r="AF6" i="1"/>
  <c r="AF7" i="1"/>
  <c r="AF5" i="1"/>
  <c r="Z8" i="1"/>
  <c r="T8" i="1"/>
  <c r="N8" i="1"/>
  <c r="H8" i="1"/>
  <c r="B8" i="1"/>
  <c r="AB14" i="1" l="1"/>
  <c r="AC12" i="1" s="1"/>
  <c r="AB8" i="1"/>
  <c r="AD8" i="1" s="1"/>
  <c r="AE8" i="1" s="1"/>
  <c r="V14" i="1"/>
  <c r="W13" i="1" s="1"/>
  <c r="V8" i="1"/>
  <c r="X8" i="1" s="1"/>
  <c r="Y8" i="1" s="1"/>
  <c r="P14" i="1"/>
  <c r="Q10" i="1" s="1"/>
  <c r="P8" i="1"/>
  <c r="J14" i="1"/>
  <c r="K11" i="1" s="1"/>
  <c r="J8" i="1"/>
  <c r="L8" i="1" s="1"/>
  <c r="M8" i="1" s="1"/>
  <c r="AF14" i="1"/>
  <c r="AG13" i="1" s="1"/>
  <c r="Z14" i="1"/>
  <c r="AA8" i="1" s="1"/>
  <c r="T14" i="1"/>
  <c r="U10" i="1" s="1"/>
  <c r="N14" i="1"/>
  <c r="O13" i="1" s="1"/>
  <c r="H14" i="1"/>
  <c r="I14" i="1" s="1"/>
  <c r="AD9" i="1"/>
  <c r="AE9" i="1" s="1"/>
  <c r="F13" i="1"/>
  <c r="G13" i="1"/>
  <c r="L13" i="1"/>
  <c r="M13" i="1"/>
  <c r="R13" i="1"/>
  <c r="S13" i="1" s="1"/>
  <c r="X13" i="1"/>
  <c r="Y13" i="1" s="1"/>
  <c r="AD13" i="1"/>
  <c r="AE13" i="1" s="1"/>
  <c r="AH13" i="1"/>
  <c r="AJ13" i="1" s="1"/>
  <c r="AK13" i="1" s="1"/>
  <c r="I13" i="1"/>
  <c r="K13" i="1"/>
  <c r="AH6" i="1"/>
  <c r="AJ6" i="1" s="1"/>
  <c r="AK6" i="1" s="1"/>
  <c r="AH9" i="1"/>
  <c r="AJ9" i="1" s="1"/>
  <c r="AK9" i="1" s="1"/>
  <c r="AH10" i="1"/>
  <c r="AJ10" i="1" s="1"/>
  <c r="AK10" i="1" s="1"/>
  <c r="AH11" i="1"/>
  <c r="AJ11" i="1" s="1"/>
  <c r="AK11" i="1" s="1"/>
  <c r="AH12" i="1"/>
  <c r="AJ12" i="1" s="1"/>
  <c r="AK12" i="1" s="1"/>
  <c r="AH5" i="1"/>
  <c r="AJ5" i="1" s="1"/>
  <c r="AK5" i="1" s="1"/>
  <c r="AD12" i="1"/>
  <c r="AE12" i="1"/>
  <c r="AD11" i="1"/>
  <c r="AE11" i="1" s="1"/>
  <c r="AD10" i="1"/>
  <c r="AE10" i="1"/>
  <c r="AD7" i="1"/>
  <c r="AE7" i="1" s="1"/>
  <c r="AD6" i="1"/>
  <c r="AE6" i="1" s="1"/>
  <c r="AD5" i="1"/>
  <c r="AE5" i="1" s="1"/>
  <c r="X12" i="1"/>
  <c r="Y12" i="1" s="1"/>
  <c r="X11" i="1"/>
  <c r="Y11" i="1" s="1"/>
  <c r="X10" i="1"/>
  <c r="Y10" i="1" s="1"/>
  <c r="X9" i="1"/>
  <c r="Y9" i="1" s="1"/>
  <c r="X7" i="1"/>
  <c r="Y7" i="1" s="1"/>
  <c r="X6" i="1"/>
  <c r="Y6" i="1" s="1"/>
  <c r="X5" i="1"/>
  <c r="Y5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R5" i="1"/>
  <c r="S5" i="1" s="1"/>
  <c r="L12" i="1"/>
  <c r="M12" i="1" s="1"/>
  <c r="L11" i="1"/>
  <c r="M11" i="1" s="1"/>
  <c r="L10" i="1"/>
  <c r="M10" i="1" s="1"/>
  <c r="L9" i="1"/>
  <c r="M9" i="1" s="1"/>
  <c r="L7" i="1"/>
  <c r="M7" i="1" s="1"/>
  <c r="L6" i="1"/>
  <c r="M6" i="1" s="1"/>
  <c r="L5" i="1"/>
  <c r="M5" i="1" s="1"/>
  <c r="F6" i="1"/>
  <c r="G6" i="1" s="1"/>
  <c r="F9" i="1"/>
  <c r="G9" i="1" s="1"/>
  <c r="F10" i="1"/>
  <c r="G10" i="1" s="1"/>
  <c r="F11" i="1"/>
  <c r="G11" i="1" s="1"/>
  <c r="F12" i="1"/>
  <c r="G12" i="1" s="1"/>
  <c r="F5" i="1"/>
  <c r="G5" i="1" s="1"/>
  <c r="AA14" i="1"/>
  <c r="AA11" i="1"/>
  <c r="W11" i="1"/>
  <c r="U11" i="1"/>
  <c r="U7" i="1"/>
  <c r="U12" i="1"/>
  <c r="U6" i="1"/>
  <c r="O8" i="1"/>
  <c r="I12" i="1"/>
  <c r="I10" i="1"/>
  <c r="I8" i="1"/>
  <c r="I11" i="1"/>
  <c r="I9" i="1"/>
  <c r="I7" i="1"/>
  <c r="K12" i="1"/>
  <c r="AC6" i="1" l="1"/>
  <c r="AC8" i="1"/>
  <c r="AC11" i="1"/>
  <c r="W6" i="1"/>
  <c r="W12" i="1"/>
  <c r="W7" i="1"/>
  <c r="Q13" i="1"/>
  <c r="K5" i="1"/>
  <c r="K9" i="1"/>
  <c r="K8" i="1"/>
  <c r="AC5" i="1"/>
  <c r="AC14" i="1"/>
  <c r="AC7" i="1"/>
  <c r="AC10" i="1"/>
  <c r="AC13" i="1"/>
  <c r="AC9" i="1"/>
  <c r="W8" i="1"/>
  <c r="W14" i="1"/>
  <c r="X14" i="1"/>
  <c r="Y14" i="1" s="1"/>
  <c r="W5" i="1"/>
  <c r="Q5" i="1"/>
  <c r="Q8" i="1"/>
  <c r="Q7" i="1"/>
  <c r="Q12" i="1"/>
  <c r="Q11" i="1"/>
  <c r="Q14" i="1"/>
  <c r="Q6" i="1"/>
  <c r="K7" i="1"/>
  <c r="K10" i="1"/>
  <c r="K6" i="1"/>
  <c r="AG9" i="1"/>
  <c r="AG12" i="1"/>
  <c r="AG8" i="1"/>
  <c r="AG11" i="1"/>
  <c r="AG14" i="1"/>
  <c r="AG10" i="1"/>
  <c r="AG7" i="1"/>
  <c r="AA6" i="1"/>
  <c r="AD14" i="1"/>
  <c r="AE14" i="1" s="1"/>
  <c r="AA5" i="1"/>
  <c r="AA10" i="1"/>
  <c r="AA9" i="1"/>
  <c r="AA12" i="1"/>
  <c r="U5" i="1"/>
  <c r="U14" i="1"/>
  <c r="U13" i="1"/>
  <c r="O5" i="1"/>
  <c r="O12" i="1"/>
  <c r="O11" i="1"/>
  <c r="O14" i="1"/>
  <c r="O6" i="1"/>
  <c r="O9" i="1"/>
  <c r="I5" i="1"/>
  <c r="I6" i="1"/>
  <c r="AA13" i="1"/>
  <c r="AG5" i="1"/>
  <c r="AG6" i="1"/>
  <c r="L14" i="1"/>
  <c r="M14" i="1" s="1"/>
  <c r="K14" i="1"/>
  <c r="O7" i="1"/>
  <c r="O10" i="1"/>
  <c r="R14" i="1"/>
  <c r="S14" i="1" s="1"/>
  <c r="Q9" i="1"/>
  <c r="U8" i="1"/>
  <c r="U9" i="1"/>
  <c r="W10" i="1"/>
  <c r="W9" i="1"/>
  <c r="AA7" i="1"/>
  <c r="C8" i="1"/>
  <c r="C14" i="1"/>
  <c r="C13" i="1"/>
  <c r="C5" i="1"/>
  <c r="C11" i="1"/>
  <c r="C12" i="1"/>
  <c r="C6" i="1"/>
  <c r="C9" i="1"/>
  <c r="C10" i="1"/>
  <c r="C7" i="1"/>
  <c r="E13" i="1"/>
  <c r="F7" i="1"/>
  <c r="G7" i="1" s="1"/>
  <c r="AH7" i="1"/>
  <c r="AJ7" i="1" s="1"/>
  <c r="AK7" i="1" s="1"/>
  <c r="D14" i="1"/>
  <c r="E12" i="1" s="1"/>
  <c r="D8" i="1"/>
  <c r="F8" i="1" s="1"/>
  <c r="G8" i="1" s="1"/>
  <c r="E6" i="1" l="1"/>
  <c r="E8" i="1"/>
  <c r="E7" i="1"/>
  <c r="E10" i="1"/>
  <c r="E5" i="1"/>
  <c r="E9" i="1"/>
  <c r="AH8" i="1"/>
  <c r="F14" i="1"/>
  <c r="G14" i="1" s="1"/>
  <c r="AH14" i="1"/>
  <c r="E11" i="1"/>
  <c r="E14" i="1"/>
  <c r="AI11" i="1" l="1"/>
  <c r="AI10" i="1"/>
  <c r="AI9" i="1"/>
  <c r="AI5" i="1"/>
  <c r="AJ14" i="1"/>
  <c r="AK14" i="1" s="1"/>
  <c r="AI12" i="1"/>
  <c r="AI6" i="1"/>
  <c r="AI14" i="1"/>
  <c r="AI13" i="1"/>
  <c r="AI7" i="1"/>
  <c r="AJ8" i="1"/>
  <c r="AK8" i="1" s="1"/>
  <c r="AI8" i="1"/>
</calcChain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<sst xmlns="http://schemas.openxmlformats.org/spreadsheetml/2006/main" count="27" uniqueCount="22">
  <si>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</si>
  <si>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</si>
  <si>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</si>
  <si>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</si>
  <si>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</si>
  <si>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</si>
  <si>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</si>
  <si>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</si>
  <si>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</si>
  <si>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</si>
  <si>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</si>
  <si>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</si>
  <si>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</si>
  <si>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</si>
  <si>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</si>
  <si>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</si>
  <si>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</si>
  <si>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</si>
  <si>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</si>
  <si>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</si>
  <si>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</si>
  <si>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 xml:space="preserve">                      ΤΟΝ ΣΕΠΤΕΜΒΡΙΟ ΤΟΥ 2014 ΚΑΙ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</si>
</sst>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  <charset val="161"/>
    </font>
    <font>
      <sz val="11"/>
      <color indexed="14"/>
      <name val="Calibri"/>
      <family val="2"/>
      <charset val="161"/>
    </font>
    <font>
      <sz val="10"/>
      <name val="Arial Greek"/>
    </font>
    <font>
      <sz val="11"/>
      <color indexed="53"/>
      <name val="Calibri"/>
      <family val="2"/>
    </font>
    <font>
      <sz val="11"/>
      <color indexed="53"/>
      <name val="Calibri"/>
      <family val="2"/>
      <charset val="161"/>
    </font>
    <font>
      <b/>
      <sz val="9"/>
      <name val="Arial"/>
      <family val="2"/>
      <charset val="161"/>
    </font>
    <font>
      <b/>
      <sz val="11"/>
      <color indexed="1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6" fillId="0" borderId="0" xfId="0" applyFont="1"/>
    <xf numFmtId="0" fontId="2" fillId="0" borderId="0" xfId="0" applyFont="1"/>
    <xf numFmtId="0" fontId="3" fillId="0" borderId="2" xfId="0" applyFont="1" applyFill="1" applyBorder="1"/>
    <xf numFmtId="0" fontId="7" fillId="0" borderId="0" xfId="0" applyFont="1"/>
    <xf numFmtId="0" fontId="8" fillId="0" borderId="0" xfId="0" applyFont="1"/>
    <xf numFmtId="9" fontId="6" fillId="0" borderId="0" xfId="0" applyNumberFormat="1" applyFont="1"/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2" fillId="0" borderId="4" xfId="0" applyFont="1" applyFill="1" applyBorder="1" applyAlignment="1">
      <alignment horizontal="left" wrapText="1"/>
    </xf>
    <xf numFmtId="0" fontId="12" fillId="0" borderId="1" xfId="0" applyFont="1" applyFill="1" applyBorder="1"/>
    <xf numFmtId="0" fontId="2" fillId="2" borderId="3" xfId="0" applyFont="1" applyFill="1" applyBorder="1" applyAlignment="1">
      <alignment wrapText="1"/>
    </xf>
    <xf numFmtId="0" fontId="13" fillId="0" borderId="0" xfId="0" applyFont="1"/>
    <xf numFmtId="1" fontId="0" fillId="0" borderId="0" xfId="0" applyNumberFormat="1"/>
    <xf numFmtId="9" fontId="0" fillId="0" borderId="0" xfId="0" applyNumberFormat="1"/>
    <xf numFmtId="1" fontId="12" fillId="0" borderId="6" xfId="0" applyNumberFormat="1" applyFont="1" applyFill="1" applyBorder="1"/>
    <xf numFmtId="9" fontId="3" fillId="3" borderId="5" xfId="1" applyFont="1" applyFill="1" applyBorder="1"/>
    <xf numFmtId="9" fontId="3" fillId="2" borderId="5" xfId="1" applyFont="1" applyFill="1" applyBorder="1"/>
    <xf numFmtId="9" fontId="2" fillId="3" borderId="5" xfId="1" applyFont="1" applyFill="1" applyBorder="1"/>
    <xf numFmtId="9" fontId="2" fillId="0" borderId="7" xfId="1" applyFont="1" applyFill="1" applyBorder="1"/>
    <xf numFmtId="1" fontId="3" fillId="3" borderId="5" xfId="1" applyNumberFormat="1" applyFont="1" applyFill="1" applyBorder="1"/>
    <xf numFmtId="1" fontId="3" fillId="2" borderId="5" xfId="1" applyNumberFormat="1" applyFont="1" applyFill="1" applyBorder="1"/>
    <xf numFmtId="1" fontId="2" fillId="3" borderId="5" xfId="1" applyNumberFormat="1" applyFont="1" applyFill="1" applyBorder="1"/>
    <xf numFmtId="1" fontId="2" fillId="0" borderId="7" xfId="1" applyNumberFormat="1" applyFont="1" applyFill="1" applyBorder="1"/>
    <xf numFmtId="0" fontId="6" fillId="0" borderId="5" xfId="0" applyFont="1" applyBorder="1"/>
    <xf numFmtId="0" fontId="3" fillId="2" borderId="5" xfId="0" applyFont="1" applyFill="1" applyBorder="1"/>
    <xf numFmtId="0" fontId="6" fillId="3" borderId="5" xfId="0" applyFont="1" applyFill="1" applyBorder="1"/>
    <xf numFmtId="9" fontId="2" fillId="0" borderId="8" xfId="1" applyFont="1" applyFill="1" applyBorder="1"/>
    <xf numFmtId="9" fontId="3" fillId="3" borderId="5" xfId="1" applyNumberFormat="1" applyFont="1" applyFill="1" applyBorder="1"/>
    <xf numFmtId="9" fontId="3" fillId="0" borderId="9" xfId="1" applyFont="1" applyFill="1" applyBorder="1"/>
    <xf numFmtId="9" fontId="3" fillId="2" borderId="9" xfId="1" applyFont="1" applyFill="1" applyBorder="1"/>
    <xf numFmtId="9" fontId="2" fillId="0" borderId="9" xfId="1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" fontId="3" fillId="4" borderId="5" xfId="1" applyNumberFormat="1" applyFont="1" applyFill="1" applyBorder="1"/>
    <xf numFmtId="1" fontId="6" fillId="0" borderId="5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"/>
  <sheetViews>
    <sheetView tabSelected="1" zoomScale="80" zoomScaleNormal="80" workbookViewId="0">
      <selection activeCell="P20" sqref="P20"/>
    </sheetView>
  </sheetViews>
  <sheetFormatPr defaultRowHeight="15" x14ac:dyDescent="0.25"/>
  <cols>
    <col min="1" max="1" width="18.42578125" customWidth="1"/>
    <col min="2" max="2" width="8.7109375" style="12" customWidth="1"/>
    <col min="3" max="3" width="7.7109375" customWidth="1"/>
    <col min="4" max="4" width="7.140625" customWidth="1"/>
    <col min="5" max="5" width="8" customWidth="1"/>
    <col min="6" max="7" width="7.5703125" customWidth="1"/>
    <col min="8" max="8" width="7.42578125" style="12" customWidth="1"/>
    <col min="9" max="9" width="6.140625" customWidth="1"/>
    <col min="10" max="10" width="6.42578125" customWidth="1"/>
    <col min="11" max="11" width="7.140625" customWidth="1"/>
    <col min="12" max="12" width="7.7109375" customWidth="1"/>
    <col min="13" max="13" width="7.28515625" customWidth="1"/>
    <col min="14" max="14" width="7.7109375" style="12" customWidth="1"/>
    <col min="15" max="15" width="6.5703125" bestFit="1" customWidth="1"/>
    <col min="16" max="16" width="7.5703125" customWidth="1"/>
    <col min="17" max="17" width="6" customWidth="1"/>
    <col min="18" max="18" width="5" customWidth="1"/>
    <col min="19" max="19" width="7.28515625" customWidth="1"/>
    <col min="20" max="20" width="7.42578125" style="12" customWidth="1"/>
    <col min="21" max="21" width="6.5703125" customWidth="1"/>
    <col min="22" max="22" width="8.28515625" customWidth="1"/>
    <col min="23" max="23" width="6.5703125" customWidth="1"/>
    <col min="24" max="24" width="7.42578125" customWidth="1"/>
    <col min="25" max="25" width="7.85546875" customWidth="1"/>
    <col min="26" max="26" width="6.28515625" style="12" customWidth="1"/>
    <col min="27" max="27" width="6.7109375" customWidth="1"/>
    <col min="28" max="28" width="7.42578125" customWidth="1"/>
    <col min="29" max="29" width="6.7109375" customWidth="1"/>
    <col min="30" max="30" width="5.140625" customWidth="1"/>
    <col min="31" max="31" width="7.28515625" customWidth="1"/>
    <col min="32" max="32" width="8.28515625" customWidth="1"/>
    <col min="33" max="33" width="6.85546875" customWidth="1"/>
    <col min="34" max="34" width="7.85546875" customWidth="1"/>
    <col min="35" max="35" width="7.28515625" bestFit="1" customWidth="1"/>
    <col min="36" max="36" width="6.85546875" customWidth="1"/>
    <col min="37" max="37" width="7.7109375" customWidth="1"/>
  </cols>
  <sheetData>
    <row r="1" spans="1:39" x14ac:dyDescent="0.25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13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9" ht="15.75" thickBot="1" x14ac:dyDescent="0.3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13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9" ht="29.25" customHeight="1" thickBot="1" x14ac:dyDescent="0.3">
      <c r="A3" s="2"/>
      <c r="B3" s="37" t="s">
        <v>0</v>
      </c>
      <c r="C3" s="38"/>
      <c r="D3" s="38"/>
      <c r="E3" s="38"/>
      <c r="F3" s="38"/>
      <c r="G3" s="39"/>
      <c r="H3" s="37" t="s">
        <v>20</v>
      </c>
      <c r="I3" s="38"/>
      <c r="J3" s="38"/>
      <c r="K3" s="38"/>
      <c r="L3" s="38"/>
      <c r="M3" s="39"/>
      <c r="N3" s="37" t="s">
        <v>17</v>
      </c>
      <c r="O3" s="38"/>
      <c r="P3" s="38"/>
      <c r="Q3" s="38"/>
      <c r="R3" s="38"/>
      <c r="S3" s="39"/>
      <c r="T3" s="37" t="s">
        <v>1</v>
      </c>
      <c r="U3" s="38"/>
      <c r="V3" s="38"/>
      <c r="W3" s="38"/>
      <c r="X3" s="38"/>
      <c r="Y3" s="39"/>
      <c r="Z3" s="37" t="s">
        <v>2</v>
      </c>
      <c r="AA3" s="38"/>
      <c r="AB3" s="38"/>
      <c r="AC3" s="38"/>
      <c r="AD3" s="38"/>
      <c r="AE3" s="39"/>
      <c r="AF3" s="37" t="s">
        <v>3</v>
      </c>
      <c r="AG3" s="38"/>
      <c r="AH3" s="38"/>
      <c r="AI3" s="38"/>
      <c r="AJ3" s="38"/>
      <c r="AK3" s="39"/>
    </row>
    <row r="4" spans="1:39" x14ac:dyDescent="0.25">
      <c r="A4" s="5"/>
      <c r="B4" s="40">
        <v>2014</v>
      </c>
      <c r="C4" s="40"/>
      <c r="D4" s="40">
        <v>2015</v>
      </c>
      <c r="E4" s="40"/>
      <c r="F4" s="40" t="s">
        <v>4</v>
      </c>
      <c r="G4" s="41"/>
      <c r="H4" s="40">
        <v>2014</v>
      </c>
      <c r="I4" s="40"/>
      <c r="J4" s="40">
        <v>2015</v>
      </c>
      <c r="K4" s="40"/>
      <c r="L4" s="40" t="s">
        <v>4</v>
      </c>
      <c r="M4" s="41"/>
      <c r="N4" s="40">
        <v>2014</v>
      </c>
      <c r="O4" s="40"/>
      <c r="P4" s="40">
        <v>2015</v>
      </c>
      <c r="Q4" s="40"/>
      <c r="R4" s="40" t="s">
        <v>4</v>
      </c>
      <c r="S4" s="41"/>
      <c r="T4" s="40">
        <v>2014</v>
      </c>
      <c r="U4" s="40"/>
      <c r="V4" s="40">
        <v>2015</v>
      </c>
      <c r="W4" s="40"/>
      <c r="X4" s="40" t="s">
        <v>4</v>
      </c>
      <c r="Y4" s="41"/>
      <c r="Z4" s="40">
        <v>2014</v>
      </c>
      <c r="AA4" s="40"/>
      <c r="AB4" s="40">
        <v>2015</v>
      </c>
      <c r="AC4" s="40"/>
      <c r="AD4" s="40" t="s">
        <v>4</v>
      </c>
      <c r="AE4" s="41"/>
      <c r="AF4" s="40">
        <v>2014</v>
      </c>
      <c r="AG4" s="40"/>
      <c r="AH4" s="40">
        <v>2015</v>
      </c>
      <c r="AI4" s="40"/>
      <c r="AJ4" s="40" t="s">
        <v>4</v>
      </c>
      <c r="AK4" s="41"/>
    </row>
    <row r="5" spans="1:39" ht="26.25" customHeight="1" x14ac:dyDescent="0.25">
      <c r="A5" s="9" t="s">
        <v>8</v>
      </c>
      <c r="B5" s="29">
        <v>13442</v>
      </c>
      <c r="C5" s="21">
        <f>B5/B14</f>
        <v>0.84834332597033768</v>
      </c>
      <c r="D5" s="29">
        <v>11685</v>
      </c>
      <c r="E5" s="21">
        <f>D5/D14</f>
        <v>0.84435291567309778</v>
      </c>
      <c r="F5" s="25">
        <f>D5-B5</f>
        <v>-1757</v>
      </c>
      <c r="G5" s="21">
        <f>F5/B5</f>
        <v>-0.1307097158160988</v>
      </c>
      <c r="H5" s="29">
        <v>6791</v>
      </c>
      <c r="I5" s="21">
        <f>H5/H14</f>
        <v>0.82325130318826523</v>
      </c>
      <c r="J5" s="29">
        <v>5997</v>
      </c>
      <c r="K5" s="21">
        <f>J5/J14</f>
        <v>0.81525285481239806</v>
      </c>
      <c r="L5" s="25">
        <f>J5-H5</f>
        <v>-794</v>
      </c>
      <c r="M5" s="21">
        <f>L5/H5</f>
        <v>-0.11691945221616847</v>
      </c>
      <c r="N5" s="29">
        <v>1479</v>
      </c>
      <c r="O5" s="21">
        <f>N5/N14</f>
        <v>0.84562607204116635</v>
      </c>
      <c r="P5" s="29">
        <v>1169</v>
      </c>
      <c r="Q5" s="21">
        <f>P5/P14</f>
        <v>0.83202846975088973</v>
      </c>
      <c r="R5" s="25">
        <f>P5-N5</f>
        <v>-310</v>
      </c>
      <c r="S5" s="21">
        <f>R5/N5</f>
        <v>-0.20960108181203516</v>
      </c>
      <c r="T5" s="29">
        <v>10385</v>
      </c>
      <c r="U5" s="21">
        <f>T5/T14</f>
        <v>0.82729228072970606</v>
      </c>
      <c r="V5" s="29">
        <v>9438</v>
      </c>
      <c r="W5" s="21">
        <f>V5/V14</f>
        <v>0.81187096774193546</v>
      </c>
      <c r="X5" s="25">
        <f>V5-T5</f>
        <v>-947</v>
      </c>
      <c r="Y5" s="21">
        <f>X5/T5</f>
        <v>-9.1189215214251329E-2</v>
      </c>
      <c r="Z5" s="29">
        <v>3157</v>
      </c>
      <c r="AA5" s="21">
        <f>Z5/Z14</f>
        <v>0.68318545769313999</v>
      </c>
      <c r="AB5" s="29">
        <v>2671</v>
      </c>
      <c r="AC5" s="21">
        <f>AB5/AB14</f>
        <v>0.64516908212560387</v>
      </c>
      <c r="AD5" s="25">
        <f>AB5-Z5</f>
        <v>-486</v>
      </c>
      <c r="AE5" s="21">
        <f>AD5/Z5</f>
        <v>-0.15394361735825152</v>
      </c>
      <c r="AF5" s="25">
        <f>B5+H5+N5+T5+Z5</f>
        <v>35254</v>
      </c>
      <c r="AG5" s="21">
        <f>AF5/AF14</f>
        <v>0.81953646232884669</v>
      </c>
      <c r="AH5" s="25">
        <f>D5+J5+P5+V5+AB5</f>
        <v>30960</v>
      </c>
      <c r="AI5" s="33">
        <f>AH5/AH14</f>
        <v>0.80698553368956083</v>
      </c>
      <c r="AJ5" s="25">
        <f>AH5-AF5</f>
        <v>-4294</v>
      </c>
      <c r="AK5" s="34">
        <f>AJ5/AF5</f>
        <v>-0.12180178135814376</v>
      </c>
      <c r="AL5" s="3"/>
      <c r="AM5" s="3"/>
    </row>
    <row r="6" spans="1:39" ht="26.25" customHeight="1" x14ac:dyDescent="0.25">
      <c r="A6" s="10" t="s">
        <v>6</v>
      </c>
      <c r="B6" s="29">
        <v>1266</v>
      </c>
      <c r="C6" s="21">
        <f>B6/B14</f>
        <v>7.9899021773430098E-2</v>
      </c>
      <c r="D6" s="29">
        <v>1099</v>
      </c>
      <c r="E6" s="21">
        <f>D6/D14</f>
        <v>7.9413252402630252E-2</v>
      </c>
      <c r="F6" s="25">
        <f t="shared" ref="F6:F14" si="0">D6-B6</f>
        <v>-167</v>
      </c>
      <c r="G6" s="21">
        <f t="shared" ref="G6:G14" si="1">F6/B6</f>
        <v>-0.13191153238546605</v>
      </c>
      <c r="H6" s="29">
        <v>858</v>
      </c>
      <c r="I6" s="21">
        <f>H6/H14</f>
        <v>0.10401260758879864</v>
      </c>
      <c r="J6" s="29">
        <v>798</v>
      </c>
      <c r="K6" s="21">
        <f>J6/J14</f>
        <v>0.10848287112561175</v>
      </c>
      <c r="L6" s="25">
        <f t="shared" ref="L6:L14" si="2">J6-H6</f>
        <v>-60</v>
      </c>
      <c r="M6" s="21">
        <f t="shared" ref="M6:M14" si="3">L6/H6</f>
        <v>-6.9930069930069935E-2</v>
      </c>
      <c r="N6" s="29">
        <v>199</v>
      </c>
      <c r="O6" s="21">
        <f>N6/N14</f>
        <v>0.11377930245854774</v>
      </c>
      <c r="P6" s="29">
        <v>172</v>
      </c>
      <c r="Q6" s="21">
        <f>P6/P14</f>
        <v>0.12241992882562278</v>
      </c>
      <c r="R6" s="25">
        <f t="shared" ref="R6:R14" si="4">P6-N6</f>
        <v>-27</v>
      </c>
      <c r="S6" s="21">
        <f t="shared" ref="S6:S14" si="5">R6/N6</f>
        <v>-0.135678391959799</v>
      </c>
      <c r="T6" s="29">
        <v>1325</v>
      </c>
      <c r="U6" s="21">
        <f>T6/T14</f>
        <v>0.10555245757986138</v>
      </c>
      <c r="V6" s="29">
        <v>1211</v>
      </c>
      <c r="W6" s="21">
        <f>V6/V14</f>
        <v>0.10417204301075268</v>
      </c>
      <c r="X6" s="25">
        <f t="shared" ref="X6:X14" si="6">V6-T6</f>
        <v>-114</v>
      </c>
      <c r="Y6" s="21">
        <f t="shared" ref="Y6:Y14" si="7">X6/T6</f>
        <v>-8.6037735849056607E-2</v>
      </c>
      <c r="Z6" s="29">
        <v>630</v>
      </c>
      <c r="AA6" s="21">
        <f>Z6/Z14</f>
        <v>0.13633412681237828</v>
      </c>
      <c r="AB6" s="29">
        <v>516</v>
      </c>
      <c r="AC6" s="21">
        <f>AB6/AB14</f>
        <v>0.1246376811594203</v>
      </c>
      <c r="AD6" s="25">
        <f t="shared" ref="AD6:AD14" si="8">AB6-Z6</f>
        <v>-114</v>
      </c>
      <c r="AE6" s="21">
        <f t="shared" ref="AE6:AE14" si="9">AD6/Z6</f>
        <v>-0.18095238095238095</v>
      </c>
      <c r="AF6" s="25">
        <f t="shared" ref="AF6:AF13" si="10">B6+H6+N6+T6+Z6</f>
        <v>4278</v>
      </c>
      <c r="AG6" s="21">
        <f>AF6/AF14</f>
        <v>9.9449055024757649E-2</v>
      </c>
      <c r="AH6" s="25">
        <f t="shared" ref="AH6:AH13" si="11">D6+J6+P6+V6+AB6</f>
        <v>3796</v>
      </c>
      <c r="AI6" s="33">
        <f>AH6/AH14</f>
        <v>9.8944350319301447E-2</v>
      </c>
      <c r="AJ6" s="25">
        <f t="shared" ref="AJ6:AJ14" si="12">AH6-AF6</f>
        <v>-482</v>
      </c>
      <c r="AK6" s="34">
        <f t="shared" ref="AK6:AK14" si="13">AJ6/AF6</f>
        <v>-0.11266947171575503</v>
      </c>
      <c r="AL6" s="3"/>
      <c r="AM6" s="3"/>
    </row>
    <row r="7" spans="1:39" ht="18" customHeight="1" x14ac:dyDescent="0.25">
      <c r="A7" s="10" t="s">
        <v>7</v>
      </c>
      <c r="B7" s="29">
        <v>557</v>
      </c>
      <c r="C7" s="21">
        <f>B7/B14</f>
        <v>3.5153045124644997E-2</v>
      </c>
      <c r="D7" s="44">
        <v>499</v>
      </c>
      <c r="E7" s="21">
        <f>D7/D14</f>
        <v>3.6057518606835752E-2</v>
      </c>
      <c r="F7" s="25">
        <f t="shared" si="0"/>
        <v>-58</v>
      </c>
      <c r="G7" s="21">
        <f t="shared" si="1"/>
        <v>-0.10412926391382406</v>
      </c>
      <c r="H7" s="29">
        <v>201</v>
      </c>
      <c r="I7" s="21">
        <f>H7/H14</f>
        <v>2.4366589889683599E-2</v>
      </c>
      <c r="J7" s="29">
        <v>166</v>
      </c>
      <c r="K7" s="21">
        <f>J7/J14</f>
        <v>2.2566612289287656E-2</v>
      </c>
      <c r="L7" s="25">
        <f t="shared" si="2"/>
        <v>-35</v>
      </c>
      <c r="M7" s="21">
        <f t="shared" si="3"/>
        <v>-0.17412935323383086</v>
      </c>
      <c r="N7" s="29">
        <v>14</v>
      </c>
      <c r="O7" s="21">
        <f>N7/N14</f>
        <v>8.0045740423098921E-3</v>
      </c>
      <c r="P7" s="29">
        <v>16</v>
      </c>
      <c r="Q7" s="21">
        <f>P7/P14</f>
        <v>1.1387900355871887E-2</v>
      </c>
      <c r="R7" s="25">
        <f t="shared" si="4"/>
        <v>2</v>
      </c>
      <c r="S7" s="21">
        <f t="shared" si="5"/>
        <v>0.14285714285714285</v>
      </c>
      <c r="T7" s="29">
        <v>252</v>
      </c>
      <c r="U7" s="21">
        <f>T7/T14</f>
        <v>2.0074882498207599E-2</v>
      </c>
      <c r="V7" s="29">
        <v>240</v>
      </c>
      <c r="W7" s="21">
        <f>V7/V14</f>
        <v>2.0645161290322581E-2</v>
      </c>
      <c r="X7" s="25">
        <f t="shared" si="6"/>
        <v>-12</v>
      </c>
      <c r="Y7" s="21">
        <f t="shared" si="7"/>
        <v>-4.7619047619047616E-2</v>
      </c>
      <c r="Z7" s="29">
        <v>516</v>
      </c>
      <c r="AA7" s="21">
        <f>Z7/Z14</f>
        <v>0.11166414196061458</v>
      </c>
      <c r="AB7" s="29">
        <v>433</v>
      </c>
      <c r="AC7" s="21">
        <f>AB7/AB14</f>
        <v>0.10458937198067633</v>
      </c>
      <c r="AD7" s="25">
        <f t="shared" si="8"/>
        <v>-83</v>
      </c>
      <c r="AE7" s="21">
        <f t="shared" si="9"/>
        <v>-0.16085271317829458</v>
      </c>
      <c r="AF7" s="25">
        <f t="shared" si="10"/>
        <v>1540</v>
      </c>
      <c r="AG7" s="21">
        <f>AF7/AF14</f>
        <v>3.5799800079038518E-2</v>
      </c>
      <c r="AH7" s="25">
        <f t="shared" si="11"/>
        <v>1354</v>
      </c>
      <c r="AI7" s="33">
        <f>AH7/AH14</f>
        <v>3.5292584386810898E-2</v>
      </c>
      <c r="AJ7" s="25">
        <f t="shared" si="12"/>
        <v>-186</v>
      </c>
      <c r="AK7" s="34">
        <f t="shared" si="13"/>
        <v>-0.12077922077922078</v>
      </c>
      <c r="AL7" s="3"/>
      <c r="AM7" s="3"/>
    </row>
    <row r="8" spans="1:39" ht="29.25" customHeight="1" x14ac:dyDescent="0.25">
      <c r="A8" s="16" t="s">
        <v>13</v>
      </c>
      <c r="B8" s="30">
        <f>SUM(B6:B7)</f>
        <v>1823</v>
      </c>
      <c r="C8" s="22">
        <f>B8/B14</f>
        <v>0.11505206689807511</v>
      </c>
      <c r="D8" s="30">
        <f>SUM(D6:D7)</f>
        <v>1598</v>
      </c>
      <c r="E8" s="22">
        <f>D8/D14</f>
        <v>0.115470771009466</v>
      </c>
      <c r="F8" s="26">
        <f t="shared" si="0"/>
        <v>-225</v>
      </c>
      <c r="G8" s="22">
        <f t="shared" si="1"/>
        <v>-0.12342292923752057</v>
      </c>
      <c r="H8" s="30">
        <f>SUM(H6:H7)</f>
        <v>1059</v>
      </c>
      <c r="I8" s="22">
        <f>H8/H14</f>
        <v>0.12837919747848223</v>
      </c>
      <c r="J8" s="30">
        <f>SUM(J6:J7)</f>
        <v>964</v>
      </c>
      <c r="K8" s="22">
        <f>J8/J14</f>
        <v>0.13104948341489941</v>
      </c>
      <c r="L8" s="26">
        <f t="shared" si="2"/>
        <v>-95</v>
      </c>
      <c r="M8" s="22">
        <f t="shared" si="3"/>
        <v>-8.9707271010387155E-2</v>
      </c>
      <c r="N8" s="30">
        <f>SUM(N6:N7)</f>
        <v>213</v>
      </c>
      <c r="O8" s="22">
        <f>N8/N14</f>
        <v>0.12178387650085763</v>
      </c>
      <c r="P8" s="30">
        <f>SUM(P6:P7)</f>
        <v>188</v>
      </c>
      <c r="Q8" s="22">
        <f>P8/P14</f>
        <v>0.13380782918149467</v>
      </c>
      <c r="R8" s="26">
        <f t="shared" si="4"/>
        <v>-25</v>
      </c>
      <c r="S8" s="22">
        <f t="shared" si="5"/>
        <v>-0.11737089201877934</v>
      </c>
      <c r="T8" s="30">
        <f>SUM(T6:T7)</f>
        <v>1577</v>
      </c>
      <c r="U8" s="22">
        <f>T8/T14</f>
        <v>0.125627340078069</v>
      </c>
      <c r="V8" s="30">
        <f>SUM(V6:V7)</f>
        <v>1451</v>
      </c>
      <c r="W8" s="22">
        <f>V8/V14</f>
        <v>0.12481720430107526</v>
      </c>
      <c r="X8" s="26">
        <f t="shared" si="6"/>
        <v>-126</v>
      </c>
      <c r="Y8" s="22">
        <f t="shared" si="7"/>
        <v>-7.9898541534559289E-2</v>
      </c>
      <c r="Z8" s="30">
        <f>SUM(Z6:Z7)</f>
        <v>1146</v>
      </c>
      <c r="AA8" s="22">
        <f>Z8/Z14</f>
        <v>0.24799826877299286</v>
      </c>
      <c r="AB8" s="30">
        <f>SUM(AB6:AB7)</f>
        <v>949</v>
      </c>
      <c r="AC8" s="22">
        <f>AB8/AB14</f>
        <v>0.22922705314009661</v>
      </c>
      <c r="AD8" s="26">
        <f t="shared" si="8"/>
        <v>-197</v>
      </c>
      <c r="AE8" s="22">
        <f t="shared" si="9"/>
        <v>-0.1719022687609075</v>
      </c>
      <c r="AF8" s="43">
        <f t="shared" si="10"/>
        <v>5818</v>
      </c>
      <c r="AG8" s="21">
        <f>AF8/AF14</f>
        <v>0.13524885510379617</v>
      </c>
      <c r="AH8" s="26">
        <f t="shared" si="11"/>
        <v>5150</v>
      </c>
      <c r="AI8" s="33">
        <f>AH8/AH14</f>
        <v>0.13423693470611234</v>
      </c>
      <c r="AJ8" s="26">
        <f t="shared" si="12"/>
        <v>-668</v>
      </c>
      <c r="AK8" s="35">
        <f t="shared" si="13"/>
        <v>-0.11481608800275009</v>
      </c>
      <c r="AL8" s="3"/>
      <c r="AM8" s="3"/>
    </row>
    <row r="9" spans="1:39" ht="17.25" customHeight="1" x14ac:dyDescent="0.25">
      <c r="A9" s="9" t="s">
        <v>9</v>
      </c>
      <c r="B9" s="29">
        <v>61</v>
      </c>
      <c r="C9" s="21">
        <f>B9/B14</f>
        <v>3.8497948879772799E-3</v>
      </c>
      <c r="D9" s="29">
        <v>38</v>
      </c>
      <c r="E9" s="21">
        <f>D9/D14</f>
        <v>2.745863140400318E-3</v>
      </c>
      <c r="F9" s="25">
        <f t="shared" si="0"/>
        <v>-23</v>
      </c>
      <c r="G9" s="21">
        <f t="shared" si="1"/>
        <v>-0.37704918032786883</v>
      </c>
      <c r="H9" s="29">
        <v>55</v>
      </c>
      <c r="I9" s="21">
        <f>H9/H14</f>
        <v>6.6674748454358104E-3</v>
      </c>
      <c r="J9" s="29">
        <v>48</v>
      </c>
      <c r="K9" s="21">
        <f>J9/J14</f>
        <v>6.5252854812398045E-3</v>
      </c>
      <c r="L9" s="25">
        <f t="shared" si="2"/>
        <v>-7</v>
      </c>
      <c r="M9" s="21">
        <f t="shared" si="3"/>
        <v>-0.12727272727272726</v>
      </c>
      <c r="N9" s="29">
        <v>20</v>
      </c>
      <c r="O9" s="21">
        <f>N9/N14</f>
        <v>1.1435105774728416E-2</v>
      </c>
      <c r="P9" s="29">
        <v>13</v>
      </c>
      <c r="Q9" s="21">
        <f>P9/P14</f>
        <v>9.2526690391459068E-3</v>
      </c>
      <c r="R9" s="25">
        <f t="shared" si="4"/>
        <v>-7</v>
      </c>
      <c r="S9" s="21">
        <f t="shared" si="5"/>
        <v>-0.35</v>
      </c>
      <c r="T9" s="29">
        <v>37</v>
      </c>
      <c r="U9" s="21">
        <f>T9/T14</f>
        <v>2.9475025890225446E-3</v>
      </c>
      <c r="V9" s="29">
        <v>49</v>
      </c>
      <c r="W9" s="21">
        <f>V9/V14</f>
        <v>4.2150537634408599E-3</v>
      </c>
      <c r="X9" s="25">
        <f t="shared" si="6"/>
        <v>12</v>
      </c>
      <c r="Y9" s="21">
        <f t="shared" si="7"/>
        <v>0.32432432432432434</v>
      </c>
      <c r="Z9" s="29">
        <v>48</v>
      </c>
      <c r="AA9" s="21">
        <f>Z9/Z14</f>
        <v>1.0387362042847868E-2</v>
      </c>
      <c r="AB9" s="29">
        <v>44</v>
      </c>
      <c r="AC9" s="21">
        <f>AB9/AB14</f>
        <v>1.0628019323671498E-2</v>
      </c>
      <c r="AD9" s="25">
        <f t="shared" si="8"/>
        <v>-4</v>
      </c>
      <c r="AE9" s="21">
        <f t="shared" si="9"/>
        <v>-8.3333333333333329E-2</v>
      </c>
      <c r="AF9" s="25">
        <f t="shared" si="10"/>
        <v>221</v>
      </c>
      <c r="AG9" s="21">
        <f>AF9/AF14</f>
        <v>5.137503777576307E-3</v>
      </c>
      <c r="AH9" s="25">
        <f t="shared" si="11"/>
        <v>192</v>
      </c>
      <c r="AI9" s="33">
        <f>AH9/AH14</f>
        <v>5.0045614492375866E-3</v>
      </c>
      <c r="AJ9" s="25">
        <f t="shared" si="12"/>
        <v>-29</v>
      </c>
      <c r="AK9" s="34">
        <f t="shared" si="13"/>
        <v>-0.13122171945701358</v>
      </c>
      <c r="AL9" s="3"/>
      <c r="AM9" s="3"/>
    </row>
    <row r="10" spans="1:39" ht="15.75" customHeight="1" x14ac:dyDescent="0.25">
      <c r="A10" s="9" t="s">
        <v>10</v>
      </c>
      <c r="B10" s="29">
        <v>484</v>
      </c>
      <c r="C10" s="21">
        <f>B10/B14</f>
        <v>3.0545913537393499E-2</v>
      </c>
      <c r="D10" s="29">
        <v>446</v>
      </c>
      <c r="E10" s="21">
        <f>D10/D14</f>
        <v>3.2227762121540576E-2</v>
      </c>
      <c r="F10" s="25">
        <f t="shared" si="0"/>
        <v>-38</v>
      </c>
      <c r="G10" s="21">
        <f t="shared" si="1"/>
        <v>-7.8512396694214878E-2</v>
      </c>
      <c r="H10" s="29">
        <v>286</v>
      </c>
      <c r="I10" s="21">
        <f>H10/H14</f>
        <v>3.4670869196266212E-2</v>
      </c>
      <c r="J10" s="29">
        <v>286</v>
      </c>
      <c r="K10" s="21">
        <f>J10/J14</f>
        <v>3.8879825992387165E-2</v>
      </c>
      <c r="L10" s="25">
        <f t="shared" si="2"/>
        <v>0</v>
      </c>
      <c r="M10" s="21">
        <f t="shared" si="3"/>
        <v>0</v>
      </c>
      <c r="N10" s="29">
        <v>32</v>
      </c>
      <c r="O10" s="21">
        <f>N10/N14</f>
        <v>1.8296169239565466E-2</v>
      </c>
      <c r="P10" s="29">
        <v>27</v>
      </c>
      <c r="Q10" s="21">
        <f>P10/P14</f>
        <v>1.9217081850533807E-2</v>
      </c>
      <c r="R10" s="25">
        <f t="shared" si="4"/>
        <v>-5</v>
      </c>
      <c r="S10" s="21">
        <f t="shared" si="5"/>
        <v>-0.15625</v>
      </c>
      <c r="T10" s="29">
        <v>418</v>
      </c>
      <c r="U10" s="21">
        <f>T10/T14</f>
        <v>3.3298813032741174E-2</v>
      </c>
      <c r="V10" s="29">
        <v>423</v>
      </c>
      <c r="W10" s="21">
        <f>V10/V14</f>
        <v>3.638709677419355E-2</v>
      </c>
      <c r="X10" s="25">
        <f t="shared" si="6"/>
        <v>5</v>
      </c>
      <c r="Y10" s="21">
        <f t="shared" si="7"/>
        <v>1.1961722488038277E-2</v>
      </c>
      <c r="Z10" s="29">
        <v>170</v>
      </c>
      <c r="AA10" s="21">
        <f>Z10/Z14</f>
        <v>3.6788573901752865E-2</v>
      </c>
      <c r="AB10" s="29">
        <v>170</v>
      </c>
      <c r="AC10" s="21">
        <f>AB10/AB14</f>
        <v>4.1062801932367152E-2</v>
      </c>
      <c r="AD10" s="25">
        <f t="shared" si="8"/>
        <v>0</v>
      </c>
      <c r="AE10" s="21">
        <f t="shared" si="9"/>
        <v>0</v>
      </c>
      <c r="AF10" s="25">
        <f t="shared" si="10"/>
        <v>1390</v>
      </c>
      <c r="AG10" s="21">
        <f>AF10/AF14</f>
        <v>3.2312806564846454E-2</v>
      </c>
      <c r="AH10" s="25">
        <f t="shared" si="11"/>
        <v>1352</v>
      </c>
      <c r="AI10" s="33">
        <f>AH10/AH14</f>
        <v>3.5240453538381337E-2</v>
      </c>
      <c r="AJ10" s="25">
        <f t="shared" si="12"/>
        <v>-38</v>
      </c>
      <c r="AK10" s="34">
        <f t="shared" si="13"/>
        <v>-2.7338129496402876E-2</v>
      </c>
      <c r="AL10" s="3"/>
      <c r="AM10" s="3"/>
    </row>
    <row r="11" spans="1:39" ht="52.5" customHeight="1" x14ac:dyDescent="0.25">
      <c r="A11" s="9" t="s">
        <v>11</v>
      </c>
      <c r="B11" s="29">
        <v>9</v>
      </c>
      <c r="C11" s="21">
        <f>B11/B14</f>
        <v>5.680025244556643E-4</v>
      </c>
      <c r="D11" s="29">
        <v>39</v>
      </c>
      <c r="E11" s="21">
        <f>D11/D14</f>
        <v>2.8181226967266423E-3</v>
      </c>
      <c r="F11" s="25">
        <f t="shared" si="0"/>
        <v>30</v>
      </c>
      <c r="G11" s="21">
        <f t="shared" si="1"/>
        <v>3.3333333333333335</v>
      </c>
      <c r="H11" s="29">
        <v>39</v>
      </c>
      <c r="I11" s="21">
        <f>H11/H14</f>
        <v>4.7278457994908473E-3</v>
      </c>
      <c r="J11" s="29">
        <v>37</v>
      </c>
      <c r="K11" s="21">
        <f>J11/J14</f>
        <v>5.0299075584556829E-3</v>
      </c>
      <c r="L11" s="25">
        <f t="shared" si="2"/>
        <v>-2</v>
      </c>
      <c r="M11" s="21">
        <f t="shared" si="3"/>
        <v>-5.128205128205128E-2</v>
      </c>
      <c r="N11" s="29">
        <v>4</v>
      </c>
      <c r="O11" s="21">
        <f>N11/N14</f>
        <v>2.2870211549456832E-3</v>
      </c>
      <c r="P11" s="29">
        <v>5</v>
      </c>
      <c r="Q11" s="21">
        <f>P11/P14</f>
        <v>3.5587188612099642E-3</v>
      </c>
      <c r="R11" s="25">
        <f t="shared" si="4"/>
        <v>1</v>
      </c>
      <c r="S11" s="21">
        <f t="shared" si="5"/>
        <v>0.25</v>
      </c>
      <c r="T11" s="29">
        <v>64</v>
      </c>
      <c r="U11" s="21">
        <f>T11/T14</f>
        <v>5.0983828566876447E-3</v>
      </c>
      <c r="V11" s="29">
        <v>194</v>
      </c>
      <c r="W11" s="21">
        <f>V11/V14</f>
        <v>1.6688172043010752E-2</v>
      </c>
      <c r="X11" s="25">
        <f t="shared" si="6"/>
        <v>130</v>
      </c>
      <c r="Y11" s="21">
        <f t="shared" si="7"/>
        <v>2.03125</v>
      </c>
      <c r="Z11" s="29">
        <v>85</v>
      </c>
      <c r="AA11" s="21">
        <f>Z11/Z14</f>
        <v>1.8394286950876432E-2</v>
      </c>
      <c r="AB11" s="29">
        <v>290</v>
      </c>
      <c r="AC11" s="21">
        <f>AB11/AB14</f>
        <v>7.0048309178743967E-2</v>
      </c>
      <c r="AD11" s="25">
        <f t="shared" si="8"/>
        <v>205</v>
      </c>
      <c r="AE11" s="21">
        <f t="shared" si="9"/>
        <v>2.4117647058823528</v>
      </c>
      <c r="AF11" s="25">
        <f t="shared" si="10"/>
        <v>201</v>
      </c>
      <c r="AG11" s="21">
        <f>AF11/AF14</f>
        <v>4.672571309017365E-3</v>
      </c>
      <c r="AH11" s="25">
        <f t="shared" si="11"/>
        <v>565</v>
      </c>
      <c r="AI11" s="33">
        <f>AH11/AH14</f>
        <v>1.4726964681350188E-2</v>
      </c>
      <c r="AJ11" s="25">
        <f t="shared" si="12"/>
        <v>364</v>
      </c>
      <c r="AK11" s="34">
        <f t="shared" si="13"/>
        <v>1.8109452736318408</v>
      </c>
      <c r="AL11" s="3"/>
      <c r="AM11" s="3"/>
    </row>
    <row r="12" spans="1:39" ht="46.5" customHeight="1" x14ac:dyDescent="0.25">
      <c r="A12" s="9" t="s">
        <v>12</v>
      </c>
      <c r="B12" s="29">
        <v>26</v>
      </c>
      <c r="C12" s="21">
        <f>B12/B14</f>
        <v>1.6408961817608078E-3</v>
      </c>
      <c r="D12" s="29">
        <v>33</v>
      </c>
      <c r="E12" s="21">
        <f>D12/D14</f>
        <v>2.384565358768697E-3</v>
      </c>
      <c r="F12" s="25">
        <f t="shared" si="0"/>
        <v>7</v>
      </c>
      <c r="G12" s="21">
        <f t="shared" si="1"/>
        <v>0.26923076923076922</v>
      </c>
      <c r="H12" s="29">
        <v>19</v>
      </c>
      <c r="I12" s="21">
        <f>H12/H14</f>
        <v>2.3033094920596434E-3</v>
      </c>
      <c r="J12" s="29">
        <v>24</v>
      </c>
      <c r="K12" s="21">
        <f>J12/J14</f>
        <v>3.2626427406199023E-3</v>
      </c>
      <c r="L12" s="25">
        <f t="shared" si="2"/>
        <v>5</v>
      </c>
      <c r="M12" s="21">
        <f t="shared" si="3"/>
        <v>0.26315789473684209</v>
      </c>
      <c r="N12" s="29">
        <v>1</v>
      </c>
      <c r="O12" s="21">
        <f>N12/N14</f>
        <v>5.717552887364208E-4</v>
      </c>
      <c r="P12" s="29">
        <v>3</v>
      </c>
      <c r="Q12" s="21">
        <f>P12/P14</f>
        <v>2.1352313167259788E-3</v>
      </c>
      <c r="R12" s="25">
        <f t="shared" si="4"/>
        <v>2</v>
      </c>
      <c r="S12" s="21">
        <f t="shared" si="5"/>
        <v>2</v>
      </c>
      <c r="T12" s="29">
        <v>72</v>
      </c>
      <c r="U12" s="21">
        <f>T12/T14</f>
        <v>5.7356807137736001E-3</v>
      </c>
      <c r="V12" s="29">
        <v>70</v>
      </c>
      <c r="W12" s="21">
        <f>V12/V14</f>
        <v>6.021505376344086E-3</v>
      </c>
      <c r="X12" s="25">
        <f t="shared" si="6"/>
        <v>-2</v>
      </c>
      <c r="Y12" s="21">
        <f t="shared" si="7"/>
        <v>-2.7777777777777776E-2</v>
      </c>
      <c r="Z12" s="29">
        <v>15</v>
      </c>
      <c r="AA12" s="21">
        <f>Z12/Z14</f>
        <v>3.2460506383899588E-3</v>
      </c>
      <c r="AB12" s="29">
        <v>16</v>
      </c>
      <c r="AC12" s="21">
        <f>AB12/AB14</f>
        <v>3.8647342995169081E-3</v>
      </c>
      <c r="AD12" s="25">
        <f t="shared" si="8"/>
        <v>1</v>
      </c>
      <c r="AE12" s="21">
        <f t="shared" si="9"/>
        <v>6.6666666666666666E-2</v>
      </c>
      <c r="AF12" s="25">
        <f t="shared" si="10"/>
        <v>133</v>
      </c>
      <c r="AG12" s="21">
        <f>AF12/AF14</f>
        <v>3.091800915916963E-3</v>
      </c>
      <c r="AH12" s="25">
        <f t="shared" si="11"/>
        <v>146</v>
      </c>
      <c r="AI12" s="33">
        <f>AH12/AH14</f>
        <v>3.8055519353577478E-3</v>
      </c>
      <c r="AJ12" s="25">
        <f t="shared" si="12"/>
        <v>13</v>
      </c>
      <c r="AK12" s="34">
        <f t="shared" si="13"/>
        <v>9.7744360902255634E-2</v>
      </c>
      <c r="AL12" s="3"/>
      <c r="AM12" s="3"/>
    </row>
    <row r="13" spans="1:39" ht="30.75" customHeight="1" thickBot="1" x14ac:dyDescent="0.3">
      <c r="A13" s="14" t="s">
        <v>15</v>
      </c>
      <c r="B13" s="31">
        <v>0</v>
      </c>
      <c r="C13" s="23">
        <f>B13/B14</f>
        <v>0</v>
      </c>
      <c r="D13" s="31"/>
      <c r="E13" s="23">
        <f>D13/D14</f>
        <v>0</v>
      </c>
      <c r="F13" s="27">
        <f t="shared" si="0"/>
        <v>0</v>
      </c>
      <c r="G13" s="23" t="e">
        <f t="shared" si="1"/>
        <v>#DIV/0!</v>
      </c>
      <c r="H13" s="29">
        <v>0</v>
      </c>
      <c r="I13" s="23">
        <f>H13/H14</f>
        <v>0</v>
      </c>
      <c r="J13" s="29"/>
      <c r="K13" s="23">
        <f>J13/J14</f>
        <v>0</v>
      </c>
      <c r="L13" s="27">
        <f t="shared" si="2"/>
        <v>0</v>
      </c>
      <c r="M13" s="23" t="e">
        <f t="shared" si="3"/>
        <v>#DIV/0!</v>
      </c>
      <c r="N13" s="29">
        <v>0</v>
      </c>
      <c r="O13" s="23">
        <f>N13/N14</f>
        <v>0</v>
      </c>
      <c r="P13" s="29"/>
      <c r="Q13" s="23">
        <f>P13/P14</f>
        <v>0</v>
      </c>
      <c r="R13" s="27">
        <f t="shared" si="4"/>
        <v>0</v>
      </c>
      <c r="S13" s="23" t="e">
        <f t="shared" si="5"/>
        <v>#DIV/0!</v>
      </c>
      <c r="T13" s="29">
        <v>0</v>
      </c>
      <c r="U13" s="23">
        <f>T13/T14</f>
        <v>0</v>
      </c>
      <c r="V13" s="29"/>
      <c r="W13" s="23">
        <f>V13/V14</f>
        <v>0</v>
      </c>
      <c r="X13" s="27">
        <f t="shared" si="6"/>
        <v>0</v>
      </c>
      <c r="Y13" s="23" t="e">
        <f t="shared" si="7"/>
        <v>#DIV/0!</v>
      </c>
      <c r="Z13" s="29">
        <v>0</v>
      </c>
      <c r="AA13" s="23">
        <f>Z13/Z14</f>
        <v>0</v>
      </c>
      <c r="AB13" s="29"/>
      <c r="AC13" s="23">
        <f>AB13/AB14</f>
        <v>0</v>
      </c>
      <c r="AD13" s="27">
        <f t="shared" si="8"/>
        <v>0</v>
      </c>
      <c r="AE13" s="23" t="e">
        <f t="shared" si="9"/>
        <v>#DIV/0!</v>
      </c>
      <c r="AF13" s="25">
        <f t="shared" si="10"/>
        <v>0</v>
      </c>
      <c r="AG13" s="21">
        <f>AF13/AF14</f>
        <v>0</v>
      </c>
      <c r="AH13" s="27">
        <f t="shared" si="11"/>
        <v>0</v>
      </c>
      <c r="AI13" s="33">
        <f>AH13/AH14</f>
        <v>0</v>
      </c>
      <c r="AJ13" s="27">
        <f t="shared" si="12"/>
        <v>0</v>
      </c>
      <c r="AK13" s="36" t="e">
        <f t="shared" si="13"/>
        <v>#DIV/0!</v>
      </c>
      <c r="AL13" s="3"/>
      <c r="AM13" s="3"/>
    </row>
    <row r="14" spans="1:39" ht="15.75" thickBot="1" x14ac:dyDescent="0.3">
      <c r="A14" s="15" t="s">
        <v>5</v>
      </c>
      <c r="B14" s="20">
        <f>SUM(B5:B7,B9:B13)</f>
        <v>15845</v>
      </c>
      <c r="C14" s="24">
        <f>B14/B14</f>
        <v>1</v>
      </c>
      <c r="D14" s="20">
        <f>SUM(D5:D7,D9:D13)</f>
        <v>13839</v>
      </c>
      <c r="E14" s="24">
        <f>D14/D14</f>
        <v>1</v>
      </c>
      <c r="F14" s="28">
        <f t="shared" si="0"/>
        <v>-2006</v>
      </c>
      <c r="G14" s="32">
        <f t="shared" si="1"/>
        <v>-0.12660145156200694</v>
      </c>
      <c r="H14" s="20">
        <f>SUM(H5:H7,H9:H13)</f>
        <v>8249</v>
      </c>
      <c r="I14" s="24">
        <f>H14/H14</f>
        <v>1</v>
      </c>
      <c r="J14" s="20">
        <f>SUM(J5:J7,J9:J13)</f>
        <v>7356</v>
      </c>
      <c r="K14" s="24">
        <f>J14/J14</f>
        <v>1</v>
      </c>
      <c r="L14" s="28">
        <f t="shared" si="2"/>
        <v>-893</v>
      </c>
      <c r="M14" s="32">
        <f t="shared" si="3"/>
        <v>-0.10825554612680324</v>
      </c>
      <c r="N14" s="20">
        <f>SUM(N5:N7,N9:N13)</f>
        <v>1749</v>
      </c>
      <c r="O14" s="24">
        <f>N14/N14</f>
        <v>1</v>
      </c>
      <c r="P14" s="20">
        <f>SUM(P5:P7,P9:P13)</f>
        <v>1405</v>
      </c>
      <c r="Q14" s="24">
        <f>P14/P14</f>
        <v>1</v>
      </c>
      <c r="R14" s="28">
        <f t="shared" si="4"/>
        <v>-344</v>
      </c>
      <c r="S14" s="32">
        <f t="shared" si="5"/>
        <v>-0.19668381932532875</v>
      </c>
      <c r="T14" s="20">
        <f>SUM(T5:T7,T9:T13)</f>
        <v>12553</v>
      </c>
      <c r="U14" s="24">
        <f>T14/T14</f>
        <v>1</v>
      </c>
      <c r="V14" s="20">
        <f>SUM(V9:V13,V5:V7)</f>
        <v>11625</v>
      </c>
      <c r="W14" s="24">
        <f>V14/V14</f>
        <v>1</v>
      </c>
      <c r="X14" s="28">
        <f t="shared" si="6"/>
        <v>-928</v>
      </c>
      <c r="Y14" s="32">
        <f t="shared" si="7"/>
        <v>-7.392655142197084E-2</v>
      </c>
      <c r="Z14" s="20">
        <f>SUM(Z5:Z7,Z9:Z13)</f>
        <v>4621</v>
      </c>
      <c r="AA14" s="24">
        <f>Z14/Z14</f>
        <v>1</v>
      </c>
      <c r="AB14" s="20">
        <f>SUM(AB9:AB13,AB5:AB7)</f>
        <v>4140</v>
      </c>
      <c r="AC14" s="24">
        <f>AB14/AB14</f>
        <v>1</v>
      </c>
      <c r="AD14" s="28">
        <f t="shared" si="8"/>
        <v>-481</v>
      </c>
      <c r="AE14" s="32">
        <f t="shared" si="9"/>
        <v>-0.10409002380437135</v>
      </c>
      <c r="AF14" s="28">
        <f>SUM(AF5:AF7,AF9:AF13)</f>
        <v>43017</v>
      </c>
      <c r="AG14" s="21">
        <f>AF14/AF14</f>
        <v>1</v>
      </c>
      <c r="AH14" s="20">
        <f>SUM(AB14,V14,P14,J14,D14)</f>
        <v>38365</v>
      </c>
      <c r="AI14" s="33">
        <f>AH14/AH14</f>
        <v>1</v>
      </c>
      <c r="AJ14" s="28">
        <f t="shared" si="12"/>
        <v>-4652</v>
      </c>
      <c r="AK14" s="32">
        <f t="shared" si="13"/>
        <v>-0.10814329218680986</v>
      </c>
      <c r="AL14" s="3"/>
      <c r="AM14" s="3"/>
    </row>
    <row r="15" spans="1:39" ht="21.75" customHeight="1" x14ac:dyDescent="0.25">
      <c r="A15" s="42" t="s">
        <v>18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39" x14ac:dyDescent="0.25">
      <c r="A16" s="11" t="s">
        <v>19</v>
      </c>
      <c r="C16" s="3"/>
      <c r="D16" s="3"/>
      <c r="E16" s="3"/>
      <c r="F16" s="3"/>
      <c r="G16" s="3"/>
      <c r="H16"/>
      <c r="I16" s="3"/>
      <c r="J16" s="12"/>
      <c r="K16" s="3"/>
      <c r="L16" s="3"/>
      <c r="M16" s="3"/>
      <c r="N16" s="3"/>
      <c r="O16" s="3"/>
      <c r="P16" s="1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9" x14ac:dyDescent="0.25">
      <c r="A17" s="3"/>
      <c r="C17" s="3"/>
      <c r="D17" s="3"/>
      <c r="E17" s="3"/>
      <c r="F17" s="3"/>
      <c r="H17"/>
      <c r="I17" s="3"/>
      <c r="J17" s="17" t="s">
        <v>14</v>
      </c>
      <c r="K17" s="3"/>
      <c r="M17" s="3"/>
      <c r="N17" s="3"/>
      <c r="O17" s="3"/>
      <c r="P17" s="1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9" x14ac:dyDescent="0.25">
      <c r="H18"/>
      <c r="N18"/>
      <c r="T18"/>
      <c r="Z18"/>
    </row>
    <row r="19" spans="1:29" x14ac:dyDescent="0.25">
      <c r="B19"/>
      <c r="H19"/>
      <c r="I19" s="12"/>
      <c r="N19"/>
      <c r="R19" s="18"/>
      <c r="T19"/>
      <c r="Z19"/>
      <c r="AC19" s="19"/>
    </row>
    <row r="20" spans="1:29" x14ac:dyDescent="0.25">
      <c r="B20"/>
      <c r="H20"/>
      <c r="I20" s="12"/>
      <c r="N20"/>
      <c r="T20"/>
      <c r="Z20"/>
    </row>
    <row r="21" spans="1:29" x14ac:dyDescent="0.25">
      <c r="B21"/>
      <c r="H21"/>
      <c r="I21" s="12"/>
      <c r="N21"/>
      <c r="T21"/>
      <c r="Z21"/>
    </row>
    <row r="22" spans="1:29" x14ac:dyDescent="0.25">
      <c r="B22"/>
      <c r="H22"/>
      <c r="I22" s="12"/>
      <c r="N22"/>
      <c r="T22"/>
      <c r="Z22"/>
    </row>
    <row r="23" spans="1:29" x14ac:dyDescent="0.25">
      <c r="B23"/>
      <c r="H23"/>
      <c r="N23"/>
      <c r="T23"/>
      <c r="Z23"/>
    </row>
    <row r="24" spans="1:29" x14ac:dyDescent="0.25">
      <c r="B24"/>
      <c r="H24"/>
      <c r="N24"/>
      <c r="T24"/>
      <c r="Z24"/>
    </row>
    <row r="25" spans="1:29" x14ac:dyDescent="0.25">
      <c r="B25"/>
      <c r="H25"/>
      <c r="N25"/>
      <c r="T25"/>
      <c r="Z25"/>
    </row>
    <row r="26" spans="1:29" x14ac:dyDescent="0.25">
      <c r="B26"/>
      <c r="H26"/>
      <c r="N26"/>
      <c r="T26"/>
      <c r="Z26"/>
    </row>
    <row r="27" spans="1:29" x14ac:dyDescent="0.25">
      <c r="B27"/>
      <c r="H27"/>
      <c r="N27"/>
      <c r="T27"/>
      <c r="Z27"/>
    </row>
    <row r="28" spans="1:29" x14ac:dyDescent="0.25">
      <c r="B28"/>
      <c r="H28"/>
      <c r="N28"/>
      <c r="T28"/>
      <c r="Z28"/>
    </row>
    <row r="29" spans="1:29" x14ac:dyDescent="0.25">
      <c r="N29"/>
      <c r="T29"/>
      <c r="Z29"/>
    </row>
    <row r="30" spans="1:29" x14ac:dyDescent="0.25">
      <c r="N30"/>
    </row>
    <row r="31" spans="1:29" x14ac:dyDescent="0.25">
      <c r="N31"/>
    </row>
    <row r="32" spans="1:29" x14ac:dyDescent="0.25">
      <c r="N32"/>
    </row>
    <row r="33" spans="14:14" x14ac:dyDescent="0.25">
      <c r="N33"/>
    </row>
    <row r="34" spans="14:14" x14ac:dyDescent="0.25">
      <c r="N34"/>
    </row>
    <row r="35" spans="14:14" x14ac:dyDescent="0.25">
      <c r="N35"/>
    </row>
  </sheetData>
  <mergeCells count="25">
    <mergeCell ref="N3:S3"/>
    <mergeCell ref="B3:G3"/>
    <mergeCell ref="H3:M3"/>
    <mergeCell ref="H4:I4"/>
    <mergeCell ref="B4:C4"/>
    <mergeCell ref="F4:G4"/>
    <mergeCell ref="A15:K15"/>
    <mergeCell ref="V4:W4"/>
    <mergeCell ref="T4:U4"/>
    <mergeCell ref="L4:M4"/>
    <mergeCell ref="D4:E4"/>
    <mergeCell ref="N4:O4"/>
    <mergeCell ref="P4:Q4"/>
    <mergeCell ref="R4:S4"/>
    <mergeCell ref="J4:K4"/>
    <mergeCell ref="AF3:AK3"/>
    <mergeCell ref="AF4:AG4"/>
    <mergeCell ref="AH4:AI4"/>
    <mergeCell ref="AJ4:AK4"/>
    <mergeCell ref="T3:Y3"/>
    <mergeCell ref="X4:Y4"/>
    <mergeCell ref="AD4:AE4"/>
    <mergeCell ref="Z3:AE3"/>
    <mergeCell ref="Z4:AA4"/>
    <mergeCell ref="AB4:AC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2015-10-08T11:20:08Z</cp:lastPrinted>
  <dcterms:created xsi:type="dcterms:W3CDTF">2011-02-02T11:32:10Z</dcterms:created>
  <dcterms:modified xsi:type="dcterms:W3CDTF">2015-10-08T11:21:51Z</dcterms:modified>
</cp:coreProperties>
</file>